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05" yWindow="-45" windowWidth="16605" windowHeight="9435" tabRatio="822" firstSheet="1" activeTab="1"/>
  </bookViews>
  <sheets>
    <sheet name="Plumeria qty" sheetId="195" state="hidden" r:id="rId1"/>
    <sheet name="Week 18" sheetId="592" r:id="rId2"/>
  </sheets>
  <definedNames>
    <definedName name="_xlnm.Print_Area" localSheetId="0">'Plumeria qty'!$A$1:$L$24</definedName>
  </definedNames>
  <calcPr calcId="144525"/>
</workbook>
</file>

<file path=xl/calcChain.xml><?xml version="1.0" encoding="utf-8"?>
<calcChain xmlns="http://schemas.openxmlformats.org/spreadsheetml/2006/main">
  <c r="F6" i="195" l="1"/>
  <c r="K6" i="195" s="1"/>
  <c r="K8" i="195"/>
  <c r="K14" i="195"/>
  <c r="K17" i="195"/>
  <c r="J12" i="195"/>
  <c r="J11" i="195"/>
  <c r="J10" i="195"/>
  <c r="I16" i="195"/>
  <c r="I15" i="195"/>
  <c r="I10" i="195"/>
  <c r="I7" i="195"/>
  <c r="K7" i="195" s="1"/>
  <c r="H15" i="195"/>
  <c r="H12" i="195"/>
  <c r="H11" i="195"/>
  <c r="H10" i="195"/>
  <c r="G12" i="195"/>
  <c r="G11" i="195"/>
  <c r="G10" i="195"/>
  <c r="F16" i="195"/>
  <c r="F15" i="195"/>
  <c r="F11" i="195"/>
  <c r="F10" i="195"/>
  <c r="K15" i="195" l="1"/>
  <c r="K12" i="195"/>
  <c r="K10" i="195"/>
  <c r="K16" i="195"/>
  <c r="K11" i="195"/>
</calcChain>
</file>

<file path=xl/sharedStrings.xml><?xml version="1.0" encoding="utf-8"?>
<sst xmlns="http://schemas.openxmlformats.org/spreadsheetml/2006/main" count="167" uniqueCount="82">
  <si>
    <t>Variety</t>
  </si>
  <si>
    <t>Mode</t>
  </si>
  <si>
    <t>Size (cm)</t>
  </si>
  <si>
    <t>Qty</t>
  </si>
  <si>
    <t>Remarks</t>
  </si>
  <si>
    <t>Rooted Plants</t>
  </si>
  <si>
    <t>Delivery 1 week after order confirmation</t>
  </si>
  <si>
    <t>URC</t>
  </si>
  <si>
    <t>No.</t>
  </si>
  <si>
    <t>Plumeria pink</t>
  </si>
  <si>
    <t>Plumeria yellow</t>
  </si>
  <si>
    <t>1p</t>
  </si>
  <si>
    <t>Plumeria White</t>
  </si>
  <si>
    <t>2 Arms</t>
  </si>
  <si>
    <t>3 Arms</t>
  </si>
  <si>
    <t>straight</t>
  </si>
  <si>
    <t>Plumeria Yellow</t>
  </si>
  <si>
    <t>Delivery 14 week after order confirmation</t>
  </si>
  <si>
    <t>Wk-36</t>
  </si>
  <si>
    <t>Wk-38</t>
  </si>
  <si>
    <t>Wk-39</t>
  </si>
  <si>
    <t>Wk-44</t>
  </si>
  <si>
    <t>Wk-46</t>
  </si>
  <si>
    <t>Delivery 17 week after order confirmation</t>
  </si>
  <si>
    <t>Specification</t>
  </si>
  <si>
    <t>20/25</t>
  </si>
  <si>
    <t>Media</t>
  </si>
  <si>
    <t>Photo</t>
  </si>
  <si>
    <t>Unrooted cuttings</t>
  </si>
  <si>
    <t>www.ramyahorticulture.com</t>
  </si>
  <si>
    <t xml:space="preserve">            RAMYA HORTICULTURE (PVT) LTD</t>
  </si>
  <si>
    <t xml:space="preserve">             Head Office</t>
  </si>
  <si>
    <t xml:space="preserve">  :   459/1, Kandy Road, Rammuthugala, Kadawata, Sri Lanka.</t>
  </si>
  <si>
    <t xml:space="preserve">             Tel (Direct)</t>
  </si>
  <si>
    <t xml:space="preserve">  :   0094 – 11 – 3196084  Gen. :    0094 – 11 – 2221000 </t>
  </si>
  <si>
    <t xml:space="preserve">             E-Mail</t>
  </si>
  <si>
    <t xml:space="preserve">             VAT Reg. No  </t>
  </si>
  <si>
    <t xml:space="preserve">  :   114217719-7000 </t>
  </si>
  <si>
    <t>Reg. No. : PV 1486</t>
  </si>
  <si>
    <r>
      <t xml:space="preserve">  :   </t>
    </r>
    <r>
      <rPr>
        <b/>
        <u/>
        <sz val="22"/>
        <color rgb="FF0D0D0D"/>
        <rFont val="Franklin Gothic Book"/>
        <family val="2"/>
      </rPr>
      <t>horticulture@ramyaholdings.com</t>
    </r>
  </si>
  <si>
    <t>N+A8:B13o.</t>
  </si>
  <si>
    <t>Coco peat</t>
  </si>
  <si>
    <t>Rooted plant</t>
  </si>
  <si>
    <t>Rooted</t>
  </si>
  <si>
    <t>15/20</t>
  </si>
  <si>
    <t>Delivery  week after order confirmation</t>
  </si>
  <si>
    <t>60/65</t>
  </si>
  <si>
    <t>35/40</t>
  </si>
  <si>
    <t>Areca catechu</t>
  </si>
  <si>
    <t>40/45</t>
  </si>
  <si>
    <t>Polyscias filicifolia</t>
  </si>
  <si>
    <t>Bare rooted</t>
  </si>
  <si>
    <t>55/60</t>
  </si>
  <si>
    <t>Aspidistra</t>
  </si>
  <si>
    <t>Polyscias butterfly</t>
  </si>
  <si>
    <t>Polyscias Balforiana Marginata</t>
  </si>
  <si>
    <t>Cocopeat</t>
  </si>
  <si>
    <t>5p 12 cm pot</t>
  </si>
  <si>
    <t>1p , 3 branched</t>
  </si>
  <si>
    <t>Livistonia rotundifolia</t>
  </si>
  <si>
    <t>1p 12 cm pots</t>
  </si>
  <si>
    <t>Delivery month of August 2025</t>
  </si>
  <si>
    <t>Delivery month of September 2025</t>
  </si>
  <si>
    <t>Delivery month of November 2025</t>
  </si>
  <si>
    <t>Delivery month of December 2025</t>
  </si>
  <si>
    <t>Delivery month of January 2026</t>
  </si>
  <si>
    <t>Delivery month of October 2025</t>
  </si>
  <si>
    <t>Delivery month of February 2026</t>
  </si>
  <si>
    <t>Dracaena Godsoffiana</t>
  </si>
  <si>
    <t>1P</t>
  </si>
  <si>
    <t>Delivery 2 week after order confirmation</t>
  </si>
  <si>
    <t>Schefflera gold capella</t>
  </si>
  <si>
    <t>5/10</t>
  </si>
  <si>
    <t>Dracaena reflexa Song of Sri Lanka</t>
  </si>
  <si>
    <t>3p 10 cm pots</t>
  </si>
  <si>
    <t>Codiaeum petra</t>
  </si>
  <si>
    <t>Philodendron scandance</t>
  </si>
  <si>
    <t>8/5 , 10/6</t>
  </si>
  <si>
    <t>Delivery week after order confirmation</t>
  </si>
  <si>
    <t>EXTRA AVALABILITY LIST ROOTED PLANTS AND UNROOTED CUTTINGS WEEK 18</t>
  </si>
  <si>
    <t>Delivery 4 week after order confirmation</t>
  </si>
  <si>
    <t>Dracaena reflexa "Song of Sri Lanka"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</si>
</sst>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25" x14ac:knownFonts="1">
    <font>
      <sz val="11"/>
      <color theme="1"/>
      <name val="Calibri"/>
      <family val="2"/>
      <scheme val="minor"/>
    </font>
    <font>
      <b/>
      <u/>
      <sz val="14"/>
      <name val="Calibri"/>
      <family val="2"/>
      <scheme val="minor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4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8"/>
      <color theme="1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2"/>
      <color rgb="FFA50021"/>
      <name val="Lucida Sans Unicode"/>
      <family val="2"/>
    </font>
    <font>
      <sz val="22"/>
      <color theme="1"/>
      <name val="Calibri"/>
      <family val="2"/>
      <scheme val="minor"/>
    </font>
    <font>
      <b/>
      <sz val="22"/>
      <color rgb="FF0D0D0D"/>
      <name val="Franklin Gothic Book"/>
      <family val="2"/>
    </font>
    <font>
      <b/>
      <u/>
      <sz val="22"/>
      <color rgb="FF0D0D0D"/>
      <name val="Franklin Gothic Book"/>
      <family val="2"/>
    </font>
    <font>
      <sz val="12"/>
      <color theme="1"/>
      <name val="Calibri"/>
      <family val="2"/>
      <scheme val="minor"/>
    </font>
    <font>
      <b/>
      <u/>
      <sz val="16"/>
      <color theme="1"/>
      <name val="Cambria"/>
      <family val="1"/>
      <scheme val="maj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sz val="14"/>
      <name val="Arial"/>
      <family val="2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6" fillId="0" borderId="0"/>
    <xf numFmtId="0" fontId="7" fillId="0" borderId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8" fillId="0" borderId="0"/>
    <xf numFmtId="43" fontId="9" fillId="0" borderId="0" applyFont="0" applyFill="0" applyBorder="0" applyAlignment="0" applyProtection="0"/>
    <xf numFmtId="0" fontId="10" fillId="0" borderId="0" applyNumberFormat="0" applyFill="0" applyBorder="0" applyAlignment="0" applyProtection="0"/>
  </cellStyleXfs>
  <cellXfs count="56">
    <xf numFmtId="0" fontId="0" fillId="0" borderId="0" xfId="0"/>
    <xf numFmtId="0" fontId="1" fillId="0" borderId="2" xfId="0" applyFont="1" applyBorder="1"/>
    <xf numFmtId="0" fontId="2" fillId="0" borderId="2" xfId="0" applyFont="1" applyBorder="1" applyAlignment="1">
      <alignment horizontal="center"/>
    </xf>
    <xf numFmtId="0" fontId="2" fillId="0" borderId="2" xfId="0" quotePrefix="1" applyFont="1" applyBorder="1" applyAlignment="1">
      <alignment horizontal="center"/>
    </xf>
    <xf numFmtId="0" fontId="3" fillId="0" borderId="2" xfId="0" applyFont="1" applyBorder="1" applyAlignment="1">
      <alignment wrapText="1"/>
    </xf>
    <xf numFmtId="0" fontId="0" fillId="0" borderId="2" xfId="0" applyBorder="1"/>
    <xf numFmtId="0" fontId="3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2" fillId="0" borderId="2" xfId="0" applyFont="1" applyBorder="1"/>
    <xf numFmtId="0" fontId="0" fillId="0" borderId="0" xfId="0" applyAlignment="1">
      <alignment horizontal="center"/>
    </xf>
    <xf numFmtId="0" fontId="14" fillId="0" borderId="0" xfId="0" applyFont="1"/>
    <xf numFmtId="0" fontId="15" fillId="0" borderId="0" xfId="0" applyFont="1" applyAlignment="1">
      <alignment vertical="center"/>
    </xf>
    <xf numFmtId="0" fontId="17" fillId="0" borderId="2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164" fontId="20" fillId="0" borderId="2" xfId="8" applyNumberFormat="1" applyFont="1" applyFill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20" fillId="0" borderId="2" xfId="0" quotePrefix="1" applyFont="1" applyBorder="1" applyAlignment="1">
      <alignment horizontal="center" vertical="center"/>
    </xf>
    <xf numFmtId="0" fontId="20" fillId="0" borderId="2" xfId="0" applyFont="1" applyBorder="1"/>
    <xf numFmtId="0" fontId="23" fillId="0" borderId="2" xfId="0" applyFont="1" applyBorder="1" applyAlignment="1">
      <alignment horizontal="center" vertical="center"/>
    </xf>
    <xf numFmtId="0" fontId="20" fillId="0" borderId="2" xfId="0" applyFont="1" applyBorder="1" applyAlignment="1">
      <alignment horizontal="left" vertical="center"/>
    </xf>
    <xf numFmtId="0" fontId="12" fillId="0" borderId="0" xfId="0" applyFont="1" applyAlignment="1"/>
    <xf numFmtId="0" fontId="20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20" fillId="2" borderId="2" xfId="0" applyFont="1" applyFill="1" applyBorder="1" applyAlignment="1">
      <alignment horizontal="center" vertical="center"/>
    </xf>
    <xf numFmtId="0" fontId="20" fillId="0" borderId="7" xfId="0" applyFont="1" applyBorder="1" applyAlignment="1">
      <alignment horizontal="center" vertical="center"/>
    </xf>
    <xf numFmtId="0" fontId="12" fillId="0" borderId="0" xfId="0" applyFont="1" applyBorder="1" applyAlignment="1"/>
    <xf numFmtId="0" fontId="13" fillId="0" borderId="0" xfId="0" applyFont="1" applyAlignment="1">
      <alignment horizontal="center" vertical="center"/>
    </xf>
    <xf numFmtId="0" fontId="11" fillId="0" borderId="6" xfId="9" applyFont="1" applyBorder="1" applyAlignment="1">
      <alignment horizontal="center"/>
    </xf>
    <xf numFmtId="0" fontId="24" fillId="0" borderId="1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18" fillId="0" borderId="8" xfId="0" applyFont="1" applyBorder="1" applyAlignment="1">
      <alignment horizontal="left" vertical="center"/>
    </xf>
    <xf numFmtId="0" fontId="18" fillId="0" borderId="6" xfId="0" applyFont="1" applyBorder="1" applyAlignment="1">
      <alignment horizontal="left" vertical="center"/>
    </xf>
    <xf numFmtId="0" fontId="18" fillId="0" borderId="3" xfId="0" applyFont="1" applyBorder="1" applyAlignment="1">
      <alignment horizontal="left" vertical="center"/>
    </xf>
    <xf numFmtId="0" fontId="20" fillId="0" borderId="1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21" fillId="2" borderId="1" xfId="7" applyFont="1" applyFill="1" applyBorder="1" applyAlignment="1">
      <alignment horizontal="center" vertical="center"/>
    </xf>
    <xf numFmtId="0" fontId="21" fillId="2" borderId="4" xfId="7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21" fillId="2" borderId="4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/>
    </xf>
    <xf numFmtId="0" fontId="20" fillId="2" borderId="4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17" fillId="2" borderId="4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2" fillId="0" borderId="5" xfId="0" applyFont="1" applyBorder="1" applyAlignment="1">
      <alignment horizontal="left" vertical="center"/>
    </xf>
    <xf numFmtId="0" fontId="22" fillId="0" borderId="9" xfId="0" applyFont="1" applyBorder="1" applyAlignment="1">
      <alignment horizontal="left" vertical="center"/>
    </xf>
    <xf numFmtId="0" fontId="22" fillId="0" borderId="3" xfId="0" applyFont="1" applyBorder="1" applyAlignment="1">
      <alignment horizontal="left" vertical="center"/>
    </xf>
    <xf numFmtId="0" fontId="20" fillId="0" borderId="1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20" fillId="0" borderId="1" xfId="0" quotePrefix="1" applyFont="1" applyBorder="1" applyAlignment="1">
      <alignment horizontal="center" vertical="center"/>
    </xf>
    <xf numFmtId="0" fontId="20" fillId="0" borderId="4" xfId="0" quotePrefix="1" applyFont="1" applyBorder="1" applyAlignment="1">
      <alignment horizontal="center" vertical="center"/>
    </xf>
    <xf numFmtId="0" fontId="20" fillId="0" borderId="7" xfId="0" applyFont="1" applyBorder="1" applyAlignment="1">
      <alignment horizontal="center" vertical="center"/>
    </xf>
  </cellXfs>
  <cellStyles count="10">
    <cellStyle name="Comma" xfId="8" builtinId="3"/>
    <cellStyle name="Comma 2" xfId="4"/>
    <cellStyle name="Comma 3" xfId="3"/>
    <cellStyle name="Comma 3 2" xfId="6"/>
    <cellStyle name="Hyperlink" xfId="9" builtinId="8"/>
    <cellStyle name="Normal" xfId="0" builtinId="0"/>
    <cellStyle name="Normal 2" xfId="1"/>
    <cellStyle name="Normal 3" xfId="2"/>
    <cellStyle name="Normal 3 2" xfId="5"/>
    <cellStyle name="Normal 4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</xdr:colOff>
      <xdr:row>0</xdr:row>
      <xdr:rowOff>38100</xdr:rowOff>
    </xdr:from>
    <xdr:to>
      <xdr:col>0</xdr:col>
      <xdr:colOff>523398</xdr:colOff>
      <xdr:row>2</xdr:row>
      <xdr:rowOff>9525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79" y="38100"/>
          <a:ext cx="492919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1093839</xdr:colOff>
      <xdr:row>3</xdr:row>
      <xdr:rowOff>322734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3839" cy="1427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30479</xdr:colOff>
      <xdr:row>0</xdr:row>
      <xdr:rowOff>38100</xdr:rowOff>
    </xdr:from>
    <xdr:to>
      <xdr:col>0</xdr:col>
      <xdr:colOff>523398</xdr:colOff>
      <xdr:row>2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79" y="38100"/>
          <a:ext cx="492919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1093839</xdr:colOff>
      <xdr:row>3</xdr:row>
      <xdr:rowOff>322734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3839" cy="1427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30725</xdr:colOff>
      <xdr:row>18</xdr:row>
      <xdr:rowOff>138266</xdr:rowOff>
    </xdr:from>
    <xdr:to>
      <xdr:col>8</xdr:col>
      <xdr:colOff>1959237</xdr:colOff>
      <xdr:row>18</xdr:row>
      <xdr:rowOff>2699570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51750" y="15549716"/>
          <a:ext cx="1928512" cy="2561304"/>
        </a:xfrm>
        <a:prstGeom prst="rect">
          <a:avLst/>
        </a:prstGeom>
      </xdr:spPr>
    </xdr:pic>
    <xdr:clientData/>
  </xdr:twoCellAnchor>
  <xdr:twoCellAnchor editAs="oneCell">
    <xdr:from>
      <xdr:col>8</xdr:col>
      <xdr:colOff>88545</xdr:colOff>
      <xdr:row>17</xdr:row>
      <xdr:rowOff>199719</xdr:rowOff>
    </xdr:from>
    <xdr:to>
      <xdr:col>8</xdr:col>
      <xdr:colOff>1910214</xdr:colOff>
      <xdr:row>17</xdr:row>
      <xdr:rowOff>2619125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09570" y="12810819"/>
          <a:ext cx="1821669" cy="2419406"/>
        </a:xfrm>
        <a:prstGeom prst="rect">
          <a:avLst/>
        </a:prstGeom>
      </xdr:spPr>
    </xdr:pic>
    <xdr:clientData/>
  </xdr:twoCellAnchor>
  <xdr:twoCellAnchor editAs="oneCell">
    <xdr:from>
      <xdr:col>8</xdr:col>
      <xdr:colOff>168991</xdr:colOff>
      <xdr:row>19</xdr:row>
      <xdr:rowOff>184355</xdr:rowOff>
    </xdr:from>
    <xdr:to>
      <xdr:col>8</xdr:col>
      <xdr:colOff>1780363</xdr:colOff>
      <xdr:row>19</xdr:row>
      <xdr:rowOff>2499851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0016" y="18491405"/>
          <a:ext cx="1611372" cy="2315496"/>
        </a:xfrm>
        <a:prstGeom prst="rect">
          <a:avLst/>
        </a:prstGeom>
      </xdr:spPr>
    </xdr:pic>
    <xdr:clientData/>
  </xdr:twoCellAnchor>
  <xdr:twoCellAnchor editAs="oneCell">
    <xdr:from>
      <xdr:col>8</xdr:col>
      <xdr:colOff>76814</xdr:colOff>
      <xdr:row>20</xdr:row>
      <xdr:rowOff>116290</xdr:rowOff>
    </xdr:from>
    <xdr:to>
      <xdr:col>8</xdr:col>
      <xdr:colOff>1858911</xdr:colOff>
      <xdr:row>20</xdr:row>
      <xdr:rowOff>2484488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97839" y="20966515"/>
          <a:ext cx="1782097" cy="2368198"/>
        </a:xfrm>
        <a:prstGeom prst="rect">
          <a:avLst/>
        </a:prstGeom>
      </xdr:spPr>
    </xdr:pic>
    <xdr:clientData/>
  </xdr:twoCellAnchor>
  <xdr:twoCellAnchor editAs="oneCell">
    <xdr:from>
      <xdr:col>8</xdr:col>
      <xdr:colOff>46088</xdr:colOff>
      <xdr:row>21</xdr:row>
      <xdr:rowOff>15363</xdr:rowOff>
    </xdr:from>
    <xdr:to>
      <xdr:col>8</xdr:col>
      <xdr:colOff>1885299</xdr:colOff>
      <xdr:row>21</xdr:row>
      <xdr:rowOff>2458065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67113" y="23484963"/>
          <a:ext cx="1839211" cy="2442702"/>
        </a:xfrm>
        <a:prstGeom prst="rect">
          <a:avLst/>
        </a:prstGeom>
      </xdr:spPr>
    </xdr:pic>
    <xdr:clientData/>
  </xdr:twoCellAnchor>
  <xdr:twoCellAnchor editAs="oneCell">
    <xdr:from>
      <xdr:col>8</xdr:col>
      <xdr:colOff>46089</xdr:colOff>
      <xdr:row>22</xdr:row>
      <xdr:rowOff>153629</xdr:rowOff>
    </xdr:from>
    <xdr:to>
      <xdr:col>8</xdr:col>
      <xdr:colOff>1792760</xdr:colOff>
      <xdr:row>22</xdr:row>
      <xdr:rowOff>2473427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67114" y="26175929"/>
          <a:ext cx="1746671" cy="2319798"/>
        </a:xfrm>
        <a:prstGeom prst="rect">
          <a:avLst/>
        </a:prstGeom>
      </xdr:spPr>
    </xdr:pic>
    <xdr:clientData/>
  </xdr:twoCellAnchor>
  <xdr:twoCellAnchor editAs="oneCell">
    <xdr:from>
      <xdr:col>8</xdr:col>
      <xdr:colOff>61452</xdr:colOff>
      <xdr:row>23</xdr:row>
      <xdr:rowOff>107542</xdr:rowOff>
    </xdr:from>
    <xdr:to>
      <xdr:col>8</xdr:col>
      <xdr:colOff>1854392</xdr:colOff>
      <xdr:row>23</xdr:row>
      <xdr:rowOff>2488792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82477" y="28615867"/>
          <a:ext cx="1792940" cy="2381250"/>
        </a:xfrm>
        <a:prstGeom prst="rect">
          <a:avLst/>
        </a:prstGeom>
      </xdr:spPr>
    </xdr:pic>
    <xdr:clientData/>
  </xdr:twoCellAnchor>
  <xdr:twoCellAnchor editAs="oneCell">
    <xdr:from>
      <xdr:col>8</xdr:col>
      <xdr:colOff>230442</xdr:colOff>
      <xdr:row>24</xdr:row>
      <xdr:rowOff>102260</xdr:rowOff>
    </xdr:from>
    <xdr:to>
      <xdr:col>8</xdr:col>
      <xdr:colOff>1749743</xdr:colOff>
      <xdr:row>29</xdr:row>
      <xdr:rowOff>291896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51467" y="31182335"/>
          <a:ext cx="1519301" cy="2027961"/>
        </a:xfrm>
        <a:prstGeom prst="rect">
          <a:avLst/>
        </a:prstGeom>
      </xdr:spPr>
    </xdr:pic>
    <xdr:clientData/>
  </xdr:twoCellAnchor>
  <xdr:twoCellAnchor editAs="oneCell">
    <xdr:from>
      <xdr:col>8</xdr:col>
      <xdr:colOff>445525</xdr:colOff>
      <xdr:row>31</xdr:row>
      <xdr:rowOff>78736</xdr:rowOff>
    </xdr:from>
    <xdr:to>
      <xdr:col>8</xdr:col>
      <xdr:colOff>1797461</xdr:colOff>
      <xdr:row>36</xdr:row>
      <xdr:rowOff>3074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66550" y="33616261"/>
          <a:ext cx="1351936" cy="1876963"/>
        </a:xfrm>
        <a:prstGeom prst="rect">
          <a:avLst/>
        </a:prstGeom>
      </xdr:spPr>
    </xdr:pic>
    <xdr:clientData/>
  </xdr:twoCellAnchor>
  <xdr:twoCellAnchor editAs="oneCell">
    <xdr:from>
      <xdr:col>8</xdr:col>
      <xdr:colOff>98323</xdr:colOff>
      <xdr:row>10</xdr:row>
      <xdr:rowOff>153629</xdr:rowOff>
    </xdr:from>
    <xdr:to>
      <xdr:col>8</xdr:col>
      <xdr:colOff>1916094</xdr:colOff>
      <xdr:row>10</xdr:row>
      <xdr:rowOff>2113935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D7BE3760-E9CC-4987-BC4F-E56E5B237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19348" y="3334979"/>
          <a:ext cx="1817771" cy="1960306"/>
        </a:xfrm>
        <a:prstGeom prst="rect">
          <a:avLst/>
        </a:prstGeom>
      </xdr:spPr>
    </xdr:pic>
    <xdr:clientData/>
  </xdr:twoCellAnchor>
  <xdr:twoCellAnchor editAs="oneCell">
    <xdr:from>
      <xdr:col>8</xdr:col>
      <xdr:colOff>44201</xdr:colOff>
      <xdr:row>12</xdr:row>
      <xdr:rowOff>150681</xdr:rowOff>
    </xdr:from>
    <xdr:to>
      <xdr:col>8</xdr:col>
      <xdr:colOff>1952931</xdr:colOff>
      <xdr:row>13</xdr:row>
      <xdr:rowOff>550655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B84F8FD8-B7A9-446B-AED6-2F1053271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5267054" y="6835328"/>
          <a:ext cx="3105074" cy="1908730"/>
        </a:xfrm>
        <a:prstGeom prst="rect">
          <a:avLst/>
        </a:prstGeom>
      </xdr:spPr>
    </xdr:pic>
    <xdr:clientData/>
  </xdr:twoCellAnchor>
  <xdr:twoCellAnchor editAs="oneCell">
    <xdr:from>
      <xdr:col>8</xdr:col>
      <xdr:colOff>168993</xdr:colOff>
      <xdr:row>36</xdr:row>
      <xdr:rowOff>168992</xdr:rowOff>
    </xdr:from>
    <xdr:to>
      <xdr:col>8</xdr:col>
      <xdr:colOff>2426810</xdr:colOff>
      <xdr:row>36</xdr:row>
      <xdr:rowOff>3083640</xdr:rowOff>
    </xdr:to>
    <xdr:pic>
      <xdr:nvPicPr>
        <xdr:cNvPr id="17" name="Picture 16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02"/>
        <a:stretch/>
      </xdr:blipFill>
      <xdr:spPr>
        <a:xfrm>
          <a:off x="15990018" y="35659142"/>
          <a:ext cx="2257817" cy="2914648"/>
        </a:xfrm>
        <a:prstGeom prst="rect">
          <a:avLst/>
        </a:prstGeom>
      </xdr:spPr>
    </xdr:pic>
    <xdr:clientData/>
  </xdr:twoCellAnchor>
  <xdr:twoCellAnchor editAs="oneCell">
    <xdr:from>
      <xdr:col>8</xdr:col>
      <xdr:colOff>276533</xdr:colOff>
      <xdr:row>37</xdr:row>
      <xdr:rowOff>90257</xdr:rowOff>
    </xdr:from>
    <xdr:to>
      <xdr:col>8</xdr:col>
      <xdr:colOff>2383239</xdr:colOff>
      <xdr:row>37</xdr:row>
      <xdr:rowOff>2888226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7558" y="38828432"/>
          <a:ext cx="2106706" cy="2797969"/>
        </a:xfrm>
        <a:prstGeom prst="rect">
          <a:avLst/>
        </a:prstGeom>
      </xdr:spPr>
    </xdr:pic>
    <xdr:clientData/>
  </xdr:twoCellAnchor>
  <xdr:twoCellAnchor editAs="oneCell">
    <xdr:from>
      <xdr:col>8</xdr:col>
      <xdr:colOff>215081</xdr:colOff>
      <xdr:row>14</xdr:row>
      <xdr:rowOff>85351</xdr:rowOff>
    </xdr:from>
    <xdr:to>
      <xdr:col>8</xdr:col>
      <xdr:colOff>1834330</xdr:colOff>
      <xdr:row>14</xdr:row>
      <xdr:rowOff>2424266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36106" y="9619876"/>
          <a:ext cx="1619249" cy="2338915"/>
        </a:xfrm>
        <a:prstGeom prst="rect">
          <a:avLst/>
        </a:prstGeom>
      </xdr:spPr>
    </xdr:pic>
    <xdr:clientData/>
  </xdr:twoCellAnchor>
  <xdr:twoCellAnchor editAs="oneCell">
    <xdr:from>
      <xdr:col>8</xdr:col>
      <xdr:colOff>61450</xdr:colOff>
      <xdr:row>15</xdr:row>
      <xdr:rowOff>218921</xdr:rowOff>
    </xdr:from>
    <xdr:to>
      <xdr:col>8</xdr:col>
      <xdr:colOff>2534879</xdr:colOff>
      <xdr:row>15</xdr:row>
      <xdr:rowOff>2350525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85240" y="12263437"/>
          <a:ext cx="2473429" cy="21316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ramyahorticulture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24"/>
  <sheetViews>
    <sheetView topLeftCell="A2" workbookViewId="0">
      <selection activeCell="C2" sqref="C1:C1048576"/>
    </sheetView>
  </sheetViews>
  <sheetFormatPr defaultRowHeight="15" x14ac:dyDescent="0.25"/>
  <cols>
    <col min="2" max="2" width="34.5703125" customWidth="1"/>
    <col min="3" max="3" width="17.28515625" customWidth="1"/>
    <col min="4" max="4" width="13" customWidth="1"/>
    <col min="5" max="11" width="11.140625" customWidth="1"/>
    <col min="12" max="12" width="34.42578125" customWidth="1"/>
  </cols>
  <sheetData>
    <row r="3" spans="1:12" ht="27.75" customHeight="1" x14ac:dyDescent="0.3">
      <c r="A3" s="7" t="s">
        <v>8</v>
      </c>
      <c r="B3" s="8" t="s">
        <v>0</v>
      </c>
      <c r="C3" s="8" t="s">
        <v>1</v>
      </c>
      <c r="D3" s="8" t="s">
        <v>2</v>
      </c>
      <c r="E3" s="8" t="s">
        <v>3</v>
      </c>
      <c r="F3" s="8" t="s">
        <v>18</v>
      </c>
      <c r="G3" s="8" t="s">
        <v>19</v>
      </c>
      <c r="H3" s="8" t="s">
        <v>20</v>
      </c>
      <c r="I3" s="8" t="s">
        <v>21</v>
      </c>
      <c r="J3" s="8" t="s">
        <v>22</v>
      </c>
      <c r="K3" s="8"/>
      <c r="L3" s="9" t="s">
        <v>4</v>
      </c>
    </row>
    <row r="4" spans="1:12" ht="18" x14ac:dyDescent="0.35">
      <c r="A4" s="5"/>
      <c r="B4" s="1" t="s">
        <v>5</v>
      </c>
      <c r="C4" s="2"/>
      <c r="D4" s="3"/>
      <c r="E4" s="2"/>
      <c r="F4" s="2"/>
      <c r="G4" s="2"/>
      <c r="H4" s="2"/>
      <c r="I4" s="2"/>
      <c r="J4" s="2"/>
      <c r="K4" s="2"/>
      <c r="L4" s="4"/>
    </row>
    <row r="5" spans="1:12" ht="15" customHeight="1" x14ac:dyDescent="0.35">
      <c r="A5" s="5"/>
      <c r="B5" s="1"/>
      <c r="C5" s="2"/>
      <c r="D5" s="3"/>
      <c r="E5" s="2"/>
      <c r="F5" s="2"/>
      <c r="G5" s="2"/>
      <c r="H5" s="2"/>
      <c r="I5" s="2"/>
      <c r="J5" s="2"/>
      <c r="K5" s="2"/>
      <c r="L5" s="4"/>
    </row>
    <row r="6" spans="1:12" ht="15" customHeight="1" x14ac:dyDescent="0.3">
      <c r="A6" s="5"/>
      <c r="B6" s="10" t="s">
        <v>9</v>
      </c>
      <c r="C6" s="2" t="s">
        <v>15</v>
      </c>
      <c r="D6" s="3">
        <v>23</v>
      </c>
      <c r="E6" s="2">
        <v>1000</v>
      </c>
      <c r="F6" s="2">
        <f>240</f>
        <v>240</v>
      </c>
      <c r="G6" s="2">
        <v>440</v>
      </c>
      <c r="H6" s="2">
        <v>200</v>
      </c>
      <c r="I6" s="2">
        <v>364</v>
      </c>
      <c r="J6" s="2">
        <v>35</v>
      </c>
      <c r="K6" s="2">
        <f>F6+G6+H6+I6+J6</f>
        <v>1279</v>
      </c>
      <c r="L6" s="6" t="s">
        <v>17</v>
      </c>
    </row>
    <row r="7" spans="1:12" ht="15" customHeight="1" x14ac:dyDescent="0.3">
      <c r="A7" s="5"/>
      <c r="B7" s="10" t="s">
        <v>9</v>
      </c>
      <c r="C7" s="2" t="s">
        <v>13</v>
      </c>
      <c r="D7" s="3">
        <v>30</v>
      </c>
      <c r="E7" s="2">
        <v>350</v>
      </c>
      <c r="F7" s="2">
        <v>150</v>
      </c>
      <c r="G7" s="2">
        <v>92</v>
      </c>
      <c r="H7" s="2">
        <v>35</v>
      </c>
      <c r="I7" s="2">
        <f>77+50</f>
        <v>127</v>
      </c>
      <c r="J7" s="2">
        <v>22</v>
      </c>
      <c r="K7" s="2">
        <f t="shared" ref="K7:K17" si="0">F7+G7+H7+I7+J7</f>
        <v>426</v>
      </c>
      <c r="L7" s="6" t="s">
        <v>17</v>
      </c>
    </row>
    <row r="8" spans="1:12" ht="15" customHeight="1" x14ac:dyDescent="0.3">
      <c r="A8" s="5"/>
      <c r="B8" s="10" t="s">
        <v>9</v>
      </c>
      <c r="C8" s="2" t="s">
        <v>14</v>
      </c>
      <c r="D8" s="3">
        <v>30</v>
      </c>
      <c r="E8" s="2">
        <v>250</v>
      </c>
      <c r="F8" s="2">
        <v>120</v>
      </c>
      <c r="G8" s="2">
        <v>112</v>
      </c>
      <c r="H8" s="2">
        <v>100</v>
      </c>
      <c r="I8" s="2">
        <v>33</v>
      </c>
      <c r="J8" s="2">
        <v>0</v>
      </c>
      <c r="K8" s="2">
        <f t="shared" si="0"/>
        <v>365</v>
      </c>
      <c r="L8" s="6" t="s">
        <v>17</v>
      </c>
    </row>
    <row r="9" spans="1:12" ht="15" customHeight="1" x14ac:dyDescent="0.3">
      <c r="A9" s="5"/>
      <c r="B9" s="10"/>
      <c r="C9" s="2"/>
      <c r="D9" s="3"/>
      <c r="E9" s="2"/>
      <c r="F9" s="2"/>
      <c r="G9" s="2"/>
      <c r="H9" s="2"/>
      <c r="I9" s="2"/>
      <c r="J9" s="2"/>
      <c r="K9" s="2"/>
      <c r="L9" s="6"/>
    </row>
    <row r="10" spans="1:12" ht="15" customHeight="1" x14ac:dyDescent="0.3">
      <c r="A10" s="5"/>
      <c r="B10" s="10" t="s">
        <v>12</v>
      </c>
      <c r="C10" s="2" t="s">
        <v>15</v>
      </c>
      <c r="D10" s="3">
        <v>23</v>
      </c>
      <c r="E10" s="2">
        <v>2400</v>
      </c>
      <c r="F10" s="2">
        <f>300+170+450+100</f>
        <v>1020</v>
      </c>
      <c r="G10" s="2">
        <f>180+190+42</f>
        <v>412</v>
      </c>
      <c r="H10" s="2">
        <f>280+170</f>
        <v>450</v>
      </c>
      <c r="I10" s="2">
        <f>300</f>
        <v>300</v>
      </c>
      <c r="J10" s="2">
        <f>375+60</f>
        <v>435</v>
      </c>
      <c r="K10" s="2">
        <f t="shared" si="0"/>
        <v>2617</v>
      </c>
      <c r="L10" s="6" t="s">
        <v>23</v>
      </c>
    </row>
    <row r="11" spans="1:12" ht="15" customHeight="1" x14ac:dyDescent="0.3">
      <c r="A11" s="5"/>
      <c r="B11" s="10" t="s">
        <v>12</v>
      </c>
      <c r="C11" s="2" t="s">
        <v>13</v>
      </c>
      <c r="D11" s="3">
        <v>30</v>
      </c>
      <c r="E11" s="2">
        <v>3750</v>
      </c>
      <c r="F11" s="2">
        <f>125+1010+200+535</f>
        <v>1870</v>
      </c>
      <c r="G11" s="2">
        <f>250+320+92</f>
        <v>662</v>
      </c>
      <c r="H11" s="2">
        <f>250+300</f>
        <v>550</v>
      </c>
      <c r="I11" s="2">
        <v>400</v>
      </c>
      <c r="J11" s="2">
        <f>125+350</f>
        <v>475</v>
      </c>
      <c r="K11" s="2">
        <f t="shared" si="0"/>
        <v>3957</v>
      </c>
      <c r="L11" s="6" t="s">
        <v>23</v>
      </c>
    </row>
    <row r="12" spans="1:12" ht="15" customHeight="1" x14ac:dyDescent="0.3">
      <c r="A12" s="5"/>
      <c r="B12" s="10" t="s">
        <v>12</v>
      </c>
      <c r="C12" s="2" t="s">
        <v>14</v>
      </c>
      <c r="D12" s="3">
        <v>30</v>
      </c>
      <c r="E12" s="2">
        <v>950</v>
      </c>
      <c r="F12" s="2">
        <v>0</v>
      </c>
      <c r="G12" s="2">
        <f>160+100+105</f>
        <v>365</v>
      </c>
      <c r="H12" s="2">
        <f>210+100</f>
        <v>310</v>
      </c>
      <c r="I12" s="2">
        <v>0</v>
      </c>
      <c r="J12" s="2">
        <f>350+125</f>
        <v>475</v>
      </c>
      <c r="K12" s="2">
        <f t="shared" si="0"/>
        <v>1150</v>
      </c>
      <c r="L12" s="6" t="s">
        <v>23</v>
      </c>
    </row>
    <row r="13" spans="1:12" ht="15" customHeight="1" x14ac:dyDescent="0.3">
      <c r="A13" s="5"/>
      <c r="B13" s="10"/>
      <c r="C13" s="2"/>
      <c r="D13" s="3"/>
      <c r="E13" s="2"/>
      <c r="F13" s="2"/>
      <c r="G13" s="2"/>
      <c r="H13" s="2"/>
      <c r="I13" s="2"/>
      <c r="J13" s="2"/>
      <c r="K13" s="2"/>
      <c r="L13" s="6"/>
    </row>
    <row r="14" spans="1:12" ht="15" customHeight="1" x14ac:dyDescent="0.3">
      <c r="A14" s="5"/>
      <c r="B14" s="10" t="s">
        <v>12</v>
      </c>
      <c r="C14" s="2" t="s">
        <v>14</v>
      </c>
      <c r="D14" s="3">
        <v>60</v>
      </c>
      <c r="E14" s="2">
        <v>100</v>
      </c>
      <c r="F14" s="2">
        <v>100</v>
      </c>
      <c r="G14" s="2">
        <v>0</v>
      </c>
      <c r="H14" s="2">
        <v>0</v>
      </c>
      <c r="I14" s="2">
        <v>0</v>
      </c>
      <c r="J14" s="2">
        <v>0</v>
      </c>
      <c r="K14" s="2">
        <f t="shared" si="0"/>
        <v>100</v>
      </c>
      <c r="L14" s="6" t="s">
        <v>17</v>
      </c>
    </row>
    <row r="15" spans="1:12" ht="15" customHeight="1" x14ac:dyDescent="0.3">
      <c r="A15" s="5"/>
      <c r="B15" s="10" t="s">
        <v>16</v>
      </c>
      <c r="C15" s="2" t="s">
        <v>15</v>
      </c>
      <c r="D15" s="3">
        <v>23</v>
      </c>
      <c r="E15" s="2">
        <v>1600</v>
      </c>
      <c r="F15" s="2">
        <f>160+50</f>
        <v>210</v>
      </c>
      <c r="G15" s="2">
        <v>290</v>
      </c>
      <c r="H15" s="2">
        <f>85</f>
        <v>85</v>
      </c>
      <c r="I15" s="2">
        <f>385+475</f>
        <v>860</v>
      </c>
      <c r="J15" s="2">
        <v>400</v>
      </c>
      <c r="K15" s="2">
        <f t="shared" si="0"/>
        <v>1845</v>
      </c>
      <c r="L15" s="6" t="s">
        <v>17</v>
      </c>
    </row>
    <row r="16" spans="1:12" ht="15" customHeight="1" x14ac:dyDescent="0.3">
      <c r="A16" s="5"/>
      <c r="B16" s="10" t="s">
        <v>16</v>
      </c>
      <c r="C16" s="2" t="s">
        <v>13</v>
      </c>
      <c r="D16" s="3">
        <v>30</v>
      </c>
      <c r="E16" s="2">
        <v>1000</v>
      </c>
      <c r="F16" s="2">
        <f>165+30+25</f>
        <v>220</v>
      </c>
      <c r="G16" s="2">
        <v>175</v>
      </c>
      <c r="H16" s="2">
        <v>25</v>
      </c>
      <c r="I16" s="2">
        <f>330+205</f>
        <v>535</v>
      </c>
      <c r="J16" s="2">
        <v>200</v>
      </c>
      <c r="K16" s="2">
        <f t="shared" si="0"/>
        <v>1155</v>
      </c>
      <c r="L16" s="6" t="s">
        <v>17</v>
      </c>
    </row>
    <row r="17" spans="1:12" ht="15" customHeight="1" x14ac:dyDescent="0.3">
      <c r="A17" s="5"/>
      <c r="B17" s="10" t="s">
        <v>16</v>
      </c>
      <c r="C17" s="2" t="s">
        <v>14</v>
      </c>
      <c r="D17" s="3">
        <v>30</v>
      </c>
      <c r="E17" s="2">
        <v>200</v>
      </c>
      <c r="F17" s="2">
        <v>50</v>
      </c>
      <c r="G17" s="2">
        <v>50</v>
      </c>
      <c r="H17" s="2">
        <v>50</v>
      </c>
      <c r="I17" s="2">
        <v>110</v>
      </c>
      <c r="J17" s="2">
        <v>0</v>
      </c>
      <c r="K17" s="2">
        <f t="shared" si="0"/>
        <v>260</v>
      </c>
      <c r="L17" s="6" t="s">
        <v>17</v>
      </c>
    </row>
    <row r="18" spans="1:12" ht="15" customHeight="1" x14ac:dyDescent="0.35">
      <c r="A18" s="5"/>
      <c r="B18" s="1"/>
      <c r="C18" s="2"/>
      <c r="D18" s="3"/>
      <c r="E18" s="2"/>
      <c r="F18" s="2"/>
      <c r="G18" s="2"/>
      <c r="H18" s="2"/>
      <c r="I18" s="2"/>
      <c r="J18" s="2"/>
      <c r="K18" s="2"/>
      <c r="L18" s="4"/>
    </row>
    <row r="19" spans="1:12" ht="15" customHeight="1" x14ac:dyDescent="0.3">
      <c r="A19" s="5"/>
      <c r="B19" s="10" t="s">
        <v>9</v>
      </c>
      <c r="C19" s="2" t="s">
        <v>15</v>
      </c>
      <c r="D19" s="3">
        <v>23</v>
      </c>
      <c r="E19" s="2">
        <v>250</v>
      </c>
      <c r="F19" s="2"/>
      <c r="G19" s="2"/>
      <c r="H19" s="2"/>
      <c r="I19" s="2"/>
      <c r="J19" s="2"/>
      <c r="K19" s="2"/>
      <c r="L19" s="6" t="s">
        <v>6</v>
      </c>
    </row>
    <row r="20" spans="1:12" ht="15" customHeight="1" x14ac:dyDescent="0.3">
      <c r="A20" s="5"/>
      <c r="B20" s="10" t="s">
        <v>9</v>
      </c>
      <c r="C20" s="2" t="s">
        <v>14</v>
      </c>
      <c r="D20" s="3">
        <v>30</v>
      </c>
      <c r="E20" s="2">
        <v>250</v>
      </c>
      <c r="F20" s="2"/>
      <c r="G20" s="2"/>
      <c r="H20" s="2"/>
      <c r="I20" s="2"/>
      <c r="J20" s="2"/>
      <c r="K20" s="2"/>
      <c r="L20" s="6" t="s">
        <v>6</v>
      </c>
    </row>
    <row r="21" spans="1:12" ht="15" customHeight="1" x14ac:dyDescent="0.3">
      <c r="A21" s="5"/>
      <c r="B21" s="10" t="s">
        <v>12</v>
      </c>
      <c r="C21" s="2" t="s">
        <v>13</v>
      </c>
      <c r="D21" s="3">
        <v>30</v>
      </c>
      <c r="E21" s="2">
        <v>250</v>
      </c>
      <c r="F21" s="2"/>
      <c r="G21" s="2"/>
      <c r="H21" s="2"/>
      <c r="I21" s="2"/>
      <c r="J21" s="2"/>
      <c r="K21" s="2"/>
      <c r="L21" s="6" t="s">
        <v>6</v>
      </c>
    </row>
    <row r="22" spans="1:12" ht="15" customHeight="1" x14ac:dyDescent="0.3">
      <c r="A22" s="5"/>
      <c r="B22" s="10" t="s">
        <v>12</v>
      </c>
      <c r="C22" s="2" t="s">
        <v>14</v>
      </c>
      <c r="D22" s="3">
        <v>30</v>
      </c>
      <c r="E22" s="2">
        <v>450</v>
      </c>
      <c r="F22" s="2"/>
      <c r="G22" s="2"/>
      <c r="H22" s="2"/>
      <c r="I22" s="2"/>
      <c r="J22" s="2"/>
      <c r="K22" s="2"/>
      <c r="L22" s="6" t="s">
        <v>6</v>
      </c>
    </row>
    <row r="23" spans="1:12" ht="15" customHeight="1" x14ac:dyDescent="0.3">
      <c r="A23" s="5"/>
      <c r="B23" s="10" t="s">
        <v>10</v>
      </c>
      <c r="C23" s="2" t="s">
        <v>15</v>
      </c>
      <c r="D23" s="3">
        <v>23</v>
      </c>
      <c r="E23" s="2">
        <v>200</v>
      </c>
      <c r="F23" s="2"/>
      <c r="G23" s="2"/>
      <c r="H23" s="2"/>
      <c r="I23" s="2"/>
      <c r="J23" s="2"/>
      <c r="K23" s="2"/>
      <c r="L23" s="6" t="s">
        <v>6</v>
      </c>
    </row>
    <row r="24" spans="1:12" ht="15" customHeight="1" x14ac:dyDescent="0.3">
      <c r="A24" s="5"/>
      <c r="B24" s="10" t="s">
        <v>10</v>
      </c>
      <c r="C24" s="2" t="s">
        <v>14</v>
      </c>
      <c r="D24" s="3">
        <v>30</v>
      </c>
      <c r="E24" s="2">
        <v>1000</v>
      </c>
      <c r="F24" s="2"/>
      <c r="G24" s="2"/>
      <c r="H24" s="2"/>
      <c r="I24" s="2"/>
      <c r="J24" s="2"/>
      <c r="K24" s="2"/>
      <c r="L24" s="6" t="s">
        <v>6</v>
      </c>
    </row>
  </sheetData>
  <pageMargins left="0.2" right="0.2" top="0.75" bottom="0.75" header="0.3" footer="0.3"/>
  <pageSetup paperSize="9" scale="7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8"/>
  <sheetViews>
    <sheetView tabSelected="1" topLeftCell="A14" zoomScale="62" zoomScaleNormal="62" workbookViewId="0">
      <selection activeCell="C16" sqref="C16"/>
    </sheetView>
  </sheetViews>
  <sheetFormatPr defaultRowHeight="15" x14ac:dyDescent="0.25"/>
  <cols>
    <col min="1" max="2" width="43.28515625" customWidth="1"/>
    <col min="3" max="3" width="18" customWidth="1"/>
    <col min="4" max="4" width="27.42578125" customWidth="1"/>
    <col min="5" max="5" width="20.5703125" customWidth="1"/>
    <col min="6" max="6" width="16.140625" style="11" customWidth="1"/>
    <col min="7" max="7" width="14" customWidth="1"/>
    <col min="8" max="8" width="54.5703125" customWidth="1"/>
    <col min="9" max="9" width="39.28515625" customWidth="1"/>
    <col min="10" max="10" width="5" customWidth="1"/>
  </cols>
  <sheetData>
    <row r="1" spans="1:9" s="12" customFormat="1" ht="28.5" customHeight="1" x14ac:dyDescent="0.45">
      <c r="A1" s="29" t="s">
        <v>30</v>
      </c>
      <c r="B1" s="29"/>
      <c r="C1" s="29"/>
      <c r="D1" s="29"/>
      <c r="E1" s="29"/>
      <c r="F1" s="29"/>
      <c r="G1" s="29"/>
      <c r="H1" s="29"/>
      <c r="I1" s="29"/>
    </row>
    <row r="2" spans="1:9" s="12" customFormat="1" ht="29.25" customHeight="1" x14ac:dyDescent="0.45">
      <c r="A2" s="13" t="s">
        <v>31</v>
      </c>
      <c r="B2" s="13" t="s">
        <v>32</v>
      </c>
    </row>
    <row r="3" spans="1:9" s="12" customFormat="1" ht="29.25" x14ac:dyDescent="0.45">
      <c r="A3" s="13" t="s">
        <v>33</v>
      </c>
      <c r="B3" s="13" t="s">
        <v>34</v>
      </c>
    </row>
    <row r="4" spans="1:9" s="12" customFormat="1" ht="29.25" customHeight="1" x14ac:dyDescent="0.45">
      <c r="A4" s="13" t="s">
        <v>35</v>
      </c>
      <c r="B4" s="13" t="s">
        <v>39</v>
      </c>
    </row>
    <row r="5" spans="1:9" s="12" customFormat="1" ht="20.45" customHeight="1" x14ac:dyDescent="0.45">
      <c r="A5" s="13" t="s">
        <v>36</v>
      </c>
      <c r="B5" s="13" t="s">
        <v>37</v>
      </c>
      <c r="C5" s="13" t="s">
        <v>38</v>
      </c>
    </row>
    <row r="6" spans="1:9" ht="26.25" customHeight="1" x14ac:dyDescent="0.4">
      <c r="A6" s="23" t="s">
        <v>79</v>
      </c>
      <c r="B6" s="28"/>
      <c r="C6" s="28"/>
      <c r="D6" s="28"/>
      <c r="E6" s="23"/>
      <c r="F6" s="23"/>
      <c r="G6" s="23"/>
      <c r="H6" s="23"/>
      <c r="I6" s="23"/>
    </row>
    <row r="7" spans="1:9" ht="23.25" x14ac:dyDescent="0.35">
      <c r="A7" s="30" t="s">
        <v>29</v>
      </c>
      <c r="B7" s="30"/>
      <c r="C7" s="30"/>
      <c r="D7" s="30"/>
      <c r="E7" s="30"/>
      <c r="F7" s="30"/>
      <c r="G7" s="30"/>
      <c r="H7" s="30"/>
      <c r="I7" s="30"/>
    </row>
    <row r="8" spans="1:9" x14ac:dyDescent="0.25">
      <c r="A8" s="31" t="s">
        <v>40</v>
      </c>
      <c r="B8" s="31" t="s">
        <v>0</v>
      </c>
      <c r="C8" s="31" t="s">
        <v>24</v>
      </c>
      <c r="D8" s="31" t="s">
        <v>1</v>
      </c>
      <c r="E8" s="31" t="s">
        <v>26</v>
      </c>
      <c r="F8" s="31" t="s">
        <v>2</v>
      </c>
      <c r="G8" s="31" t="s">
        <v>3</v>
      </c>
      <c r="H8" s="31" t="s">
        <v>4</v>
      </c>
      <c r="I8" s="31" t="s">
        <v>27</v>
      </c>
    </row>
    <row r="9" spans="1:9" x14ac:dyDescent="0.25">
      <c r="A9" s="32"/>
      <c r="B9" s="32"/>
      <c r="C9" s="32"/>
      <c r="D9" s="32"/>
      <c r="E9" s="32"/>
      <c r="F9" s="32"/>
      <c r="G9" s="32"/>
      <c r="H9" s="32"/>
      <c r="I9" s="32"/>
    </row>
    <row r="10" spans="1:9" ht="34.9" customHeight="1" x14ac:dyDescent="0.25">
      <c r="A10" s="14"/>
      <c r="B10" s="33" t="s">
        <v>28</v>
      </c>
      <c r="C10" s="34"/>
      <c r="D10" s="34"/>
      <c r="E10" s="34"/>
      <c r="F10" s="34"/>
      <c r="G10" s="34"/>
      <c r="H10" s="34"/>
      <c r="I10" s="35"/>
    </row>
    <row r="11" spans="1:9" ht="181.9" customHeight="1" x14ac:dyDescent="0.25">
      <c r="A11" s="36">
        <v>1</v>
      </c>
      <c r="B11" s="38" t="s">
        <v>68</v>
      </c>
      <c r="C11" s="40" t="s">
        <v>7</v>
      </c>
      <c r="D11" s="40" t="s">
        <v>69</v>
      </c>
      <c r="E11" s="36"/>
      <c r="F11" s="16" t="s">
        <v>25</v>
      </c>
      <c r="G11" s="17">
        <v>1000</v>
      </c>
      <c r="H11" s="42" t="s">
        <v>70</v>
      </c>
      <c r="I11" s="44"/>
    </row>
    <row r="12" spans="1:9" ht="47.45" customHeight="1" x14ac:dyDescent="0.25">
      <c r="A12" s="37"/>
      <c r="B12" s="39"/>
      <c r="C12" s="41"/>
      <c r="D12" s="41"/>
      <c r="E12" s="37"/>
      <c r="F12" s="16" t="s">
        <v>44</v>
      </c>
      <c r="G12" s="16">
        <v>2000</v>
      </c>
      <c r="H12" s="43"/>
      <c r="I12" s="45"/>
    </row>
    <row r="13" spans="1:9" ht="213.6" customHeight="1" x14ac:dyDescent="0.25">
      <c r="A13" s="36">
        <v>2</v>
      </c>
      <c r="B13" s="36" t="s">
        <v>71</v>
      </c>
      <c r="C13" s="36" t="s">
        <v>7</v>
      </c>
      <c r="D13" s="53"/>
      <c r="E13" s="36"/>
      <c r="F13" s="19" t="s">
        <v>72</v>
      </c>
      <c r="G13" s="16">
        <v>500</v>
      </c>
      <c r="H13" s="42" t="s">
        <v>70</v>
      </c>
      <c r="I13" s="46"/>
    </row>
    <row r="14" spans="1:9" ht="58.9" customHeight="1" x14ac:dyDescent="0.25">
      <c r="A14" s="37"/>
      <c r="B14" s="37"/>
      <c r="C14" s="37"/>
      <c r="D14" s="54"/>
      <c r="E14" s="37"/>
      <c r="F14" s="19" t="s">
        <v>44</v>
      </c>
      <c r="G14" s="16">
        <v>250</v>
      </c>
      <c r="H14" s="43"/>
      <c r="I14" s="47"/>
    </row>
    <row r="15" spans="1:9" ht="198" customHeight="1" x14ac:dyDescent="0.25">
      <c r="A15" s="16">
        <v>3</v>
      </c>
      <c r="B15" s="16" t="s">
        <v>76</v>
      </c>
      <c r="C15" s="16" t="s">
        <v>7</v>
      </c>
      <c r="D15" s="19"/>
      <c r="E15" s="16"/>
      <c r="F15" s="19" t="s">
        <v>77</v>
      </c>
      <c r="G15" s="16">
        <v>10000</v>
      </c>
      <c r="H15" s="26" t="s">
        <v>78</v>
      </c>
      <c r="I15" s="25"/>
    </row>
    <row r="16" spans="1:9" ht="200.25" customHeight="1" x14ac:dyDescent="0.25">
      <c r="A16" s="16">
        <v>4</v>
      </c>
      <c r="B16" s="24" t="s">
        <v>81</v>
      </c>
      <c r="C16" s="16" t="s">
        <v>7</v>
      </c>
      <c r="D16" s="19"/>
      <c r="E16" s="16"/>
      <c r="F16" s="19" t="s">
        <v>25</v>
      </c>
      <c r="G16" s="16">
        <v>1000</v>
      </c>
      <c r="H16" s="26" t="s">
        <v>78</v>
      </c>
      <c r="I16" s="25"/>
    </row>
    <row r="17" spans="1:9" ht="42" customHeight="1" x14ac:dyDescent="0.25">
      <c r="A17" s="16"/>
      <c r="B17" s="48" t="s">
        <v>42</v>
      </c>
      <c r="C17" s="49"/>
      <c r="D17" s="49"/>
      <c r="E17" s="49"/>
      <c r="F17" s="49"/>
      <c r="G17" s="49"/>
      <c r="H17" s="49"/>
      <c r="I17" s="50"/>
    </row>
    <row r="18" spans="1:9" ht="220.5" customHeight="1" x14ac:dyDescent="0.35">
      <c r="A18" s="36">
        <v>5</v>
      </c>
      <c r="B18" s="36" t="s">
        <v>48</v>
      </c>
      <c r="C18" s="36" t="s">
        <v>43</v>
      </c>
      <c r="D18" s="51" t="s">
        <v>57</v>
      </c>
      <c r="E18" s="16" t="s">
        <v>56</v>
      </c>
      <c r="F18" s="19" t="s">
        <v>46</v>
      </c>
      <c r="G18" s="16">
        <v>200</v>
      </c>
      <c r="H18" s="18" t="s">
        <v>45</v>
      </c>
      <c r="I18" s="20"/>
    </row>
    <row r="19" spans="1:9" ht="228" customHeight="1" x14ac:dyDescent="0.35">
      <c r="A19" s="37"/>
      <c r="B19" s="37"/>
      <c r="C19" s="37"/>
      <c r="D19" s="52"/>
      <c r="E19" s="16" t="s">
        <v>56</v>
      </c>
      <c r="F19" s="16" t="s">
        <v>49</v>
      </c>
      <c r="G19" s="16">
        <v>200</v>
      </c>
      <c r="H19" s="18" t="s">
        <v>45</v>
      </c>
      <c r="I19" s="20"/>
    </row>
    <row r="20" spans="1:9" ht="200.25" customHeight="1" x14ac:dyDescent="0.25">
      <c r="A20" s="16">
        <v>6</v>
      </c>
      <c r="B20" s="15" t="s">
        <v>53</v>
      </c>
      <c r="C20" s="15" t="s">
        <v>51</v>
      </c>
      <c r="D20" s="15" t="s">
        <v>11</v>
      </c>
      <c r="E20" s="15"/>
      <c r="F20" s="15" t="s">
        <v>52</v>
      </c>
      <c r="G20" s="15">
        <v>750</v>
      </c>
      <c r="H20" s="15" t="s">
        <v>45</v>
      </c>
      <c r="I20" s="15"/>
    </row>
    <row r="21" spans="1:9" ht="206.25" customHeight="1" x14ac:dyDescent="0.25">
      <c r="A21" s="16">
        <v>7</v>
      </c>
      <c r="B21" s="15" t="s">
        <v>53</v>
      </c>
      <c r="C21" s="15" t="s">
        <v>51</v>
      </c>
      <c r="D21" s="15" t="s">
        <v>11</v>
      </c>
      <c r="E21" s="15"/>
      <c r="F21" s="15" t="s">
        <v>47</v>
      </c>
      <c r="G21" s="15">
        <v>1500</v>
      </c>
      <c r="H21" s="15" t="s">
        <v>45</v>
      </c>
      <c r="I21" s="15"/>
    </row>
    <row r="22" spans="1:9" ht="201" customHeight="1" x14ac:dyDescent="0.25">
      <c r="A22" s="16">
        <v>8</v>
      </c>
      <c r="B22" s="15" t="s">
        <v>55</v>
      </c>
      <c r="C22" s="15" t="s">
        <v>43</v>
      </c>
      <c r="D22" s="15" t="s">
        <v>58</v>
      </c>
      <c r="E22" s="15" t="s">
        <v>56</v>
      </c>
      <c r="F22" s="15">
        <v>30</v>
      </c>
      <c r="G22" s="15">
        <v>100</v>
      </c>
      <c r="H22" s="15" t="s">
        <v>45</v>
      </c>
      <c r="I22" s="15"/>
    </row>
    <row r="23" spans="1:9" ht="195.75" customHeight="1" x14ac:dyDescent="0.25">
      <c r="A23" s="16">
        <v>9</v>
      </c>
      <c r="B23" s="15" t="s">
        <v>54</v>
      </c>
      <c r="C23" s="15" t="s">
        <v>43</v>
      </c>
      <c r="D23" s="15" t="s">
        <v>58</v>
      </c>
      <c r="E23" s="15" t="s">
        <v>56</v>
      </c>
      <c r="F23" s="15">
        <v>30</v>
      </c>
      <c r="G23" s="15">
        <v>100</v>
      </c>
      <c r="H23" s="15" t="s">
        <v>45</v>
      </c>
      <c r="I23" s="15"/>
    </row>
    <row r="24" spans="1:9" ht="202.5" customHeight="1" x14ac:dyDescent="0.25">
      <c r="A24" s="16">
        <v>10</v>
      </c>
      <c r="B24" s="21" t="s">
        <v>50</v>
      </c>
      <c r="C24" s="15" t="s">
        <v>43</v>
      </c>
      <c r="D24" s="15" t="s">
        <v>58</v>
      </c>
      <c r="E24" s="15" t="s">
        <v>56</v>
      </c>
      <c r="F24" s="15">
        <v>30</v>
      </c>
      <c r="G24" s="15">
        <v>100</v>
      </c>
      <c r="H24" s="15" t="s">
        <v>45</v>
      </c>
      <c r="I24" s="15"/>
    </row>
    <row r="25" spans="1:9" ht="35.25" customHeight="1" x14ac:dyDescent="0.25">
      <c r="A25" s="36">
        <v>11</v>
      </c>
      <c r="B25" s="36" t="s">
        <v>59</v>
      </c>
      <c r="C25" s="36" t="s">
        <v>43</v>
      </c>
      <c r="D25" s="36" t="s">
        <v>60</v>
      </c>
      <c r="E25" s="36" t="s">
        <v>41</v>
      </c>
      <c r="F25" s="36" t="s">
        <v>44</v>
      </c>
      <c r="G25" s="16">
        <v>6300</v>
      </c>
      <c r="H25" s="22" t="s">
        <v>61</v>
      </c>
      <c r="I25" s="36"/>
    </row>
    <row r="26" spans="1:9" ht="29.25" customHeight="1" x14ac:dyDescent="0.25">
      <c r="A26" s="55"/>
      <c r="B26" s="55"/>
      <c r="C26" s="55"/>
      <c r="D26" s="55"/>
      <c r="E26" s="55"/>
      <c r="F26" s="55"/>
      <c r="G26" s="16">
        <v>15750</v>
      </c>
      <c r="H26" s="22" t="s">
        <v>62</v>
      </c>
      <c r="I26" s="55"/>
    </row>
    <row r="27" spans="1:9" ht="27.75" customHeight="1" x14ac:dyDescent="0.25">
      <c r="A27" s="55"/>
      <c r="B27" s="55"/>
      <c r="C27" s="55"/>
      <c r="D27" s="55"/>
      <c r="E27" s="55"/>
      <c r="F27" s="55"/>
      <c r="G27" s="16">
        <v>22050</v>
      </c>
      <c r="H27" s="22" t="s">
        <v>66</v>
      </c>
      <c r="I27" s="55"/>
    </row>
    <row r="28" spans="1:9" ht="27.75" customHeight="1" x14ac:dyDescent="0.25">
      <c r="A28" s="55"/>
      <c r="B28" s="55"/>
      <c r="C28" s="55"/>
      <c r="D28" s="55"/>
      <c r="E28" s="55"/>
      <c r="F28" s="55"/>
      <c r="G28" s="16">
        <v>25200</v>
      </c>
      <c r="H28" s="22" t="s">
        <v>63</v>
      </c>
      <c r="I28" s="55"/>
    </row>
    <row r="29" spans="1:9" ht="24.75" customHeight="1" x14ac:dyDescent="0.25">
      <c r="A29" s="55"/>
      <c r="B29" s="55"/>
      <c r="C29" s="55"/>
      <c r="D29" s="55"/>
      <c r="E29" s="55"/>
      <c r="F29" s="55"/>
      <c r="G29" s="16">
        <v>34650</v>
      </c>
      <c r="H29" s="22" t="s">
        <v>64</v>
      </c>
      <c r="I29" s="55"/>
    </row>
    <row r="30" spans="1:9" ht="25.5" customHeight="1" x14ac:dyDescent="0.25">
      <c r="A30" s="37"/>
      <c r="B30" s="37"/>
      <c r="C30" s="37"/>
      <c r="D30" s="37"/>
      <c r="E30" s="37"/>
      <c r="F30" s="37"/>
      <c r="G30" s="16">
        <v>22050</v>
      </c>
      <c r="H30" s="22" t="s">
        <v>65</v>
      </c>
      <c r="I30" s="37"/>
    </row>
    <row r="31" spans="1:9" ht="23.25" customHeight="1" x14ac:dyDescent="0.25">
      <c r="A31" s="27"/>
      <c r="B31" s="27"/>
      <c r="C31" s="27"/>
      <c r="D31" s="27"/>
      <c r="E31" s="27"/>
      <c r="F31" s="27"/>
      <c r="G31" s="16"/>
      <c r="H31" s="22"/>
      <c r="I31" s="27"/>
    </row>
    <row r="32" spans="1:9" ht="27" customHeight="1" x14ac:dyDescent="0.25">
      <c r="A32" s="36">
        <v>12</v>
      </c>
      <c r="B32" s="36" t="s">
        <v>59</v>
      </c>
      <c r="C32" s="36" t="s">
        <v>43</v>
      </c>
      <c r="D32" s="36" t="s">
        <v>60</v>
      </c>
      <c r="E32" s="36" t="s">
        <v>41</v>
      </c>
      <c r="F32" s="36" t="s">
        <v>25</v>
      </c>
      <c r="G32" s="16">
        <v>6300</v>
      </c>
      <c r="H32" s="22" t="s">
        <v>66</v>
      </c>
      <c r="I32" s="36"/>
    </row>
    <row r="33" spans="1:9" ht="29.25" customHeight="1" x14ac:dyDescent="0.25">
      <c r="A33" s="55"/>
      <c r="B33" s="55"/>
      <c r="C33" s="55"/>
      <c r="D33" s="55"/>
      <c r="E33" s="55"/>
      <c r="F33" s="55"/>
      <c r="G33" s="16">
        <v>15750</v>
      </c>
      <c r="H33" s="22" t="s">
        <v>63</v>
      </c>
      <c r="I33" s="55"/>
    </row>
    <row r="34" spans="1:9" ht="29.25" customHeight="1" x14ac:dyDescent="0.25">
      <c r="A34" s="55"/>
      <c r="B34" s="55"/>
      <c r="C34" s="55"/>
      <c r="D34" s="55"/>
      <c r="E34" s="55"/>
      <c r="F34" s="55"/>
      <c r="G34" s="16">
        <v>28350</v>
      </c>
      <c r="H34" s="22" t="s">
        <v>64</v>
      </c>
      <c r="I34" s="55"/>
    </row>
    <row r="35" spans="1:9" ht="33.75" customHeight="1" x14ac:dyDescent="0.25">
      <c r="A35" s="55"/>
      <c r="B35" s="55"/>
      <c r="C35" s="55"/>
      <c r="D35" s="55"/>
      <c r="E35" s="55"/>
      <c r="F35" s="55"/>
      <c r="G35" s="16">
        <v>40950</v>
      </c>
      <c r="H35" s="22" t="s">
        <v>65</v>
      </c>
      <c r="I35" s="55"/>
    </row>
    <row r="36" spans="1:9" ht="34.5" customHeight="1" x14ac:dyDescent="0.25">
      <c r="A36" s="37"/>
      <c r="B36" s="37"/>
      <c r="C36" s="37"/>
      <c r="D36" s="37"/>
      <c r="E36" s="37"/>
      <c r="F36" s="37"/>
      <c r="G36" s="16">
        <v>63000</v>
      </c>
      <c r="H36" s="22" t="s">
        <v>67</v>
      </c>
      <c r="I36" s="37"/>
    </row>
    <row r="37" spans="1:9" ht="255.75" customHeight="1" x14ac:dyDescent="0.25">
      <c r="A37" s="15">
        <v>13</v>
      </c>
      <c r="B37" s="24" t="s">
        <v>73</v>
      </c>
      <c r="C37" s="16" t="s">
        <v>43</v>
      </c>
      <c r="D37" s="16" t="s">
        <v>74</v>
      </c>
      <c r="E37" s="16" t="s">
        <v>41</v>
      </c>
      <c r="F37" s="16">
        <v>25</v>
      </c>
      <c r="G37" s="16">
        <v>200</v>
      </c>
      <c r="H37" s="16" t="s">
        <v>80</v>
      </c>
      <c r="I37" s="16"/>
    </row>
    <row r="38" spans="1:9" ht="230.25" customHeight="1" x14ac:dyDescent="0.25">
      <c r="A38" s="16">
        <v>14</v>
      </c>
      <c r="B38" s="16" t="s">
        <v>75</v>
      </c>
      <c r="C38" s="16" t="s">
        <v>43</v>
      </c>
      <c r="D38" s="15" t="s">
        <v>58</v>
      </c>
      <c r="E38" s="15" t="s">
        <v>56</v>
      </c>
      <c r="F38" s="15">
        <v>40</v>
      </c>
      <c r="G38" s="15">
        <v>50</v>
      </c>
      <c r="H38" s="15" t="s">
        <v>45</v>
      </c>
      <c r="I38" s="5"/>
    </row>
  </sheetData>
  <mergeCells count="45">
    <mergeCell ref="I25:I30"/>
    <mergeCell ref="A32:A36"/>
    <mergeCell ref="B32:B36"/>
    <mergeCell ref="C32:C36"/>
    <mergeCell ref="D32:D36"/>
    <mergeCell ref="E32:E36"/>
    <mergeCell ref="F32:F36"/>
    <mergeCell ref="I32:I36"/>
    <mergeCell ref="A25:A30"/>
    <mergeCell ref="B25:B30"/>
    <mergeCell ref="C25:C30"/>
    <mergeCell ref="D25:D30"/>
    <mergeCell ref="E25:E30"/>
    <mergeCell ref="F25:F30"/>
    <mergeCell ref="I13:I14"/>
    <mergeCell ref="B17:I17"/>
    <mergeCell ref="A18:A19"/>
    <mergeCell ref="B18:B19"/>
    <mergeCell ref="C18:C19"/>
    <mergeCell ref="D18:D19"/>
    <mergeCell ref="A13:A14"/>
    <mergeCell ref="B13:B14"/>
    <mergeCell ref="C13:C14"/>
    <mergeCell ref="D13:D14"/>
    <mergeCell ref="E13:E14"/>
    <mergeCell ref="H13:H14"/>
    <mergeCell ref="B10:I10"/>
    <mergeCell ref="A11:A12"/>
    <mergeCell ref="B11:B12"/>
    <mergeCell ref="C11:C12"/>
    <mergeCell ref="D11:D12"/>
    <mergeCell ref="E11:E12"/>
    <mergeCell ref="H11:H12"/>
    <mergeCell ref="I11:I12"/>
    <mergeCell ref="A1:I1"/>
    <mergeCell ref="A7:I7"/>
    <mergeCell ref="A8:A9"/>
    <mergeCell ref="B8:B9"/>
    <mergeCell ref="C8:C9"/>
    <mergeCell ref="D8:D9"/>
    <mergeCell ref="E8:E9"/>
    <mergeCell ref="F8:F9"/>
    <mergeCell ref="G8:G9"/>
    <mergeCell ref="H8:H9"/>
    <mergeCell ref="I8:I9"/>
  </mergeCells>
  <hyperlinks>
    <hyperlink ref="A7" r:id="rId1"/>
  </hyperlinks>
  <pageMargins left="0.7" right="0.7" top="0.75" bottom="0.75" header="0.3" footer="0.3"/>
  <pageSetup paperSize="9" scale="8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Plumeria qty</vt:lpstr>
      <vt:lpstr>Week 18</vt:lpstr>
      <vt:lpstr>'Plumeria qty'!Print_Area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trendy</dc:creator>
  <cp:lastModifiedBy>WALPITA-STO</cp:lastModifiedBy>
  <cp:lastPrinted>2022-02-22T03:37:01Z</cp:lastPrinted>
  <dcterms:created xsi:type="dcterms:W3CDTF">2013-01-04T04:27:01Z</dcterms:created>
  <dcterms:modified xsi:type="dcterms:W3CDTF">2025-04-26T05:43:19Z</dcterms:modified>
</cp:coreProperties>
</file>